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/>
  <bookViews>
    <workbookView xWindow="10320" yWindow="3525" windowWidth="17400" windowHeight="7665" tabRatio="893" activeTab="2"/>
  </bookViews>
  <sheets>
    <sheet name="summary" sheetId="1" r:id="rId1"/>
    <sheet name="sample composition" sheetId="6" r:id="rId2"/>
    <sheet name="Feuil1" sheetId="7" r:id="rId3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4" i="1" l="1"/>
  <c r="D14" i="1"/>
  <c r="E14" i="1"/>
  <c r="F14" i="1"/>
  <c r="G14" i="1"/>
  <c r="H14" i="1"/>
  <c r="I14" i="1"/>
  <c r="J14" i="1"/>
  <c r="K14" i="1"/>
  <c r="L14" i="1"/>
  <c r="M14" i="1"/>
  <c r="B14" i="1"/>
  <c r="E5" i="1"/>
  <c r="F5" i="1"/>
  <c r="G5" i="1"/>
  <c r="H5" i="1"/>
  <c r="I5" i="1"/>
  <c r="J5" i="1"/>
  <c r="K5" i="1"/>
  <c r="L5" i="1"/>
  <c r="M5" i="1"/>
  <c r="D5" i="1"/>
  <c r="M26" i="1"/>
  <c r="L26" i="1"/>
  <c r="L17" i="1"/>
  <c r="M17" i="1"/>
  <c r="L13" i="1"/>
  <c r="M13" i="1"/>
  <c r="L15" i="1"/>
  <c r="M15" i="1"/>
  <c r="L11" i="1"/>
  <c r="M11" i="1"/>
  <c r="L8" i="1"/>
  <c r="L9" i="1" s="1"/>
  <c r="M8" i="1"/>
  <c r="M9" i="1" s="1"/>
  <c r="C26" i="1"/>
  <c r="B26" i="1"/>
  <c r="B8" i="1"/>
  <c r="B9" i="1" s="1"/>
  <c r="C8" i="1"/>
  <c r="C9" i="1"/>
  <c r="B17" i="1"/>
  <c r="C17" i="1"/>
  <c r="B13" i="1"/>
  <c r="C13" i="1"/>
  <c r="B15" i="1"/>
  <c r="C15" i="1"/>
  <c r="B11" i="1"/>
  <c r="C11" i="1"/>
  <c r="K26" i="1"/>
  <c r="J26" i="1"/>
  <c r="I26" i="1"/>
  <c r="H26" i="1"/>
  <c r="G26" i="1"/>
  <c r="G8" i="1"/>
  <c r="H8" i="1"/>
  <c r="H9" i="1" s="1"/>
  <c r="I8" i="1"/>
  <c r="J8" i="1"/>
  <c r="J9" i="1" s="1"/>
  <c r="K8" i="1"/>
  <c r="F26" i="1"/>
  <c r="D8" i="1"/>
  <c r="E8" i="1"/>
  <c r="F8" i="1"/>
  <c r="E26" i="1"/>
  <c r="D26" i="1"/>
  <c r="E17" i="1"/>
  <c r="F17" i="1"/>
  <c r="G17" i="1"/>
  <c r="H17" i="1"/>
  <c r="I17" i="1"/>
  <c r="J17" i="1"/>
  <c r="K17" i="1"/>
  <c r="D17" i="1"/>
  <c r="E9" i="1"/>
  <c r="F9" i="1"/>
  <c r="G9" i="1"/>
  <c r="I9" i="1"/>
  <c r="K9" i="1"/>
  <c r="E11" i="1"/>
  <c r="F11" i="1"/>
  <c r="G11" i="1"/>
  <c r="H11" i="1"/>
  <c r="I11" i="1"/>
  <c r="J11" i="1"/>
  <c r="K11" i="1"/>
  <c r="E13" i="1"/>
  <c r="F13" i="1"/>
  <c r="G13" i="1"/>
  <c r="H13" i="1"/>
  <c r="I13" i="1"/>
  <c r="J13" i="1"/>
  <c r="K13" i="1"/>
  <c r="E15" i="1"/>
  <c r="F15" i="1"/>
  <c r="G15" i="1"/>
  <c r="H15" i="1"/>
  <c r="I15" i="1"/>
  <c r="J15" i="1"/>
  <c r="K15" i="1"/>
  <c r="D15" i="1"/>
  <c r="D13" i="1"/>
  <c r="D11" i="1"/>
  <c r="D9" i="1"/>
</calcChain>
</file>

<file path=xl/sharedStrings.xml><?xml version="1.0" encoding="utf-8"?>
<sst xmlns="http://schemas.openxmlformats.org/spreadsheetml/2006/main" count="56" uniqueCount="44">
  <si>
    <t>Variable</t>
  </si>
  <si>
    <t>Number of non-financials</t>
  </si>
  <si>
    <t>% continuing from prior year</t>
  </si>
  <si>
    <t>Number of directors</t>
  </si>
  <si>
    <t>Number of financials</t>
  </si>
  <si>
    <t>Industry (broad classification)</t>
  </si>
  <si>
    <t>Number of connected firms</t>
  </si>
  <si>
    <t>Number of isolates</t>
  </si>
  <si>
    <t>Number of marginally-connected firms (degree = 1 or 2)</t>
  </si>
  <si>
    <t>Number of components</t>
  </si>
  <si>
    <t>Number of ties</t>
  </si>
  <si>
    <t>Number of multiple ties</t>
  </si>
  <si>
    <t>Density</t>
  </si>
  <si>
    <t>Size of 2 core</t>
  </si>
  <si>
    <t>Diameter</t>
  </si>
  <si>
    <t>Number of interlockers</t>
  </si>
  <si>
    <t>Interlockers as % of directors</t>
  </si>
  <si>
    <t>Big interlockers as % of directors</t>
  </si>
  <si>
    <t>Assets (2003 dollars)</t>
  </si>
  <si>
    <t>Percentage of connected firms</t>
  </si>
  <si>
    <t>Percentage of isolates</t>
  </si>
  <si>
    <t>Percentage of marginals</t>
  </si>
  <si>
    <t>Percentage of isolates and marginals</t>
  </si>
  <si>
    <t>Percentage in main component</t>
  </si>
  <si>
    <t>Number in main component</t>
  </si>
  <si>
    <t>Number of big interlockers (3+ positions)</t>
  </si>
  <si>
    <t>Betweeness centrality (avg)</t>
  </si>
  <si>
    <t>Distance (avg)</t>
  </si>
  <si>
    <t>Degree of full network (avg)</t>
  </si>
  <si>
    <t>Degree of main component (avg)</t>
  </si>
  <si>
    <t>Closeness centrality (avg)</t>
  </si>
  <si>
    <t>Year</t>
  </si>
  <si>
    <t>FIRE</t>
  </si>
  <si>
    <t>Manufacturing</t>
  </si>
  <si>
    <t>Mining</t>
  </si>
  <si>
    <t>Oil</t>
  </si>
  <si>
    <t>Railroad</t>
  </si>
  <si>
    <t>Services</t>
  </si>
  <si>
    <t>Trade</t>
  </si>
  <si>
    <t>Transportation, warehousing and communication</t>
  </si>
  <si>
    <t>Utility</t>
  </si>
  <si>
    <t>see industry sheet</t>
  </si>
  <si>
    <t>Number of isolates and marginals</t>
  </si>
  <si>
    <t>Tabulation of firms in dataset by industry and benchmark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</si>
</sst>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/>
    <xf numFmtId="0" fontId="2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 applyFill="1" applyAlignment="1">
      <alignment wrapText="1"/>
    </xf>
    <xf numFmtId="0" fontId="0" fillId="0" borderId="0" xfId="0" applyFill="1"/>
    <xf numFmtId="0" fontId="1" fillId="0" borderId="0" xfId="0" applyFont="1" applyFill="1" applyAlignment="1"/>
    <xf numFmtId="0" fontId="1" fillId="0" borderId="1" xfId="0" applyFont="1" applyFill="1" applyBorder="1" applyAlignment="1"/>
  </cellXfs>
  <cellStyles count="2">
    <cellStyle name="Normal_firms-bw" xfId="1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pane xSplit="1" ySplit="1" topLeftCell="B17" activePane="bottomRight" state="frozen"/>
      <selection pane="topRight" activeCell="B1" sqref="B1"/>
      <selection pane="bottomLeft" activeCell="A2" sqref="A2"/>
      <selection pane="bottomRight" activeCell="A36" sqref="A36"/>
    </sheetView>
  </sheetViews>
  <sheetFormatPr defaultColWidth="8.85546875" defaultRowHeight="15" x14ac:dyDescent="0.25"/>
  <cols>
    <col min="1" max="1" width="37.42578125" customWidth="1"/>
  </cols>
  <sheetData>
    <row r="1" spans="1:13" x14ac:dyDescent="0.25">
      <c r="A1" s="1" t="s">
        <v>0</v>
      </c>
      <c r="B1" s="2">
        <v>1962</v>
      </c>
      <c r="C1" s="2">
        <v>1966</v>
      </c>
      <c r="D1" s="2">
        <v>1974</v>
      </c>
      <c r="E1" s="2">
        <v>1978</v>
      </c>
      <c r="F1" s="2">
        <v>1982</v>
      </c>
      <c r="G1" s="2">
        <v>1986</v>
      </c>
      <c r="H1" s="2">
        <v>1990</v>
      </c>
      <c r="I1" s="2">
        <v>1994</v>
      </c>
      <c r="J1" s="2">
        <v>1999</v>
      </c>
      <c r="K1" s="2">
        <v>2003</v>
      </c>
      <c r="L1" s="2">
        <v>2005</v>
      </c>
      <c r="M1" s="2">
        <v>2010</v>
      </c>
    </row>
    <row r="2" spans="1:13" x14ac:dyDescent="0.25">
      <c r="A2" s="1" t="s">
        <v>1</v>
      </c>
      <c r="B2">
        <v>200</v>
      </c>
      <c r="C2">
        <v>200</v>
      </c>
      <c r="D2">
        <v>200</v>
      </c>
      <c r="E2">
        <v>200</v>
      </c>
      <c r="F2">
        <v>200</v>
      </c>
      <c r="G2">
        <v>200</v>
      </c>
      <c r="H2">
        <v>200</v>
      </c>
      <c r="I2">
        <v>200</v>
      </c>
      <c r="J2">
        <v>200</v>
      </c>
      <c r="K2">
        <v>200</v>
      </c>
      <c r="L2">
        <v>200</v>
      </c>
      <c r="M2">
        <v>200</v>
      </c>
    </row>
    <row r="3" spans="1:13" x14ac:dyDescent="0.25">
      <c r="A3" s="1" t="s">
        <v>18</v>
      </c>
      <c r="B3" s="5">
        <v>10995.88</v>
      </c>
      <c r="C3" s="5">
        <v>13731.8</v>
      </c>
      <c r="D3" s="5">
        <v>19740.009999999998</v>
      </c>
      <c r="E3" s="5">
        <v>18546.34</v>
      </c>
      <c r="F3" s="5">
        <v>19857.939999999999</v>
      </c>
      <c r="G3" s="5">
        <v>22707.97</v>
      </c>
      <c r="H3" s="5">
        <v>27235.79</v>
      </c>
      <c r="I3" s="5">
        <v>32588.61</v>
      </c>
      <c r="J3" s="5">
        <v>51903.74</v>
      </c>
      <c r="K3" s="5">
        <v>76688.679999999993</v>
      </c>
      <c r="L3">
        <v>87605.817930000005</v>
      </c>
      <c r="M3">
        <v>83271.066030000002</v>
      </c>
    </row>
    <row r="4" spans="1:13" x14ac:dyDescent="0.25">
      <c r="A4" s="1" t="s">
        <v>2</v>
      </c>
      <c r="C4">
        <v>0.88800000000000001</v>
      </c>
      <c r="D4">
        <v>0.76800000000000002</v>
      </c>
      <c r="E4">
        <v>0.76800000000000002</v>
      </c>
      <c r="F4">
        <v>0.61599999999999999</v>
      </c>
      <c r="G4">
        <v>0.82399999999999995</v>
      </c>
      <c r="H4">
        <v>0.752</v>
      </c>
      <c r="I4">
        <v>0.79600000000000004</v>
      </c>
      <c r="J4">
        <v>0.66800000000000004</v>
      </c>
      <c r="K4">
        <v>0.69599999999999995</v>
      </c>
      <c r="L4">
        <v>0.78</v>
      </c>
      <c r="M4">
        <v>0.72799999999999998</v>
      </c>
    </row>
    <row r="5" spans="1:13" x14ac:dyDescent="0.25">
      <c r="A5" s="1" t="s">
        <v>3</v>
      </c>
      <c r="D5">
        <f>D29</f>
        <v>1094</v>
      </c>
      <c r="E5">
        <f t="shared" ref="E5:M5" si="0">E29</f>
        <v>1063</v>
      </c>
      <c r="F5">
        <f t="shared" si="0"/>
        <v>1054</v>
      </c>
      <c r="G5">
        <f t="shared" si="0"/>
        <v>996</v>
      </c>
      <c r="H5">
        <f t="shared" si="0"/>
        <v>930</v>
      </c>
      <c r="I5">
        <f t="shared" si="0"/>
        <v>1009</v>
      </c>
      <c r="J5">
        <f t="shared" si="0"/>
        <v>1100</v>
      </c>
      <c r="K5">
        <f t="shared" si="0"/>
        <v>1214</v>
      </c>
      <c r="L5">
        <f t="shared" si="0"/>
        <v>2290</v>
      </c>
      <c r="M5">
        <f t="shared" si="0"/>
        <v>2401</v>
      </c>
    </row>
    <row r="6" spans="1:13" x14ac:dyDescent="0.25">
      <c r="A6" s="1" t="s">
        <v>4</v>
      </c>
      <c r="B6">
        <v>50</v>
      </c>
      <c r="C6">
        <v>50</v>
      </c>
      <c r="D6">
        <v>50</v>
      </c>
      <c r="E6">
        <v>50</v>
      </c>
      <c r="F6">
        <v>50</v>
      </c>
      <c r="G6">
        <v>50</v>
      </c>
      <c r="H6">
        <v>50</v>
      </c>
      <c r="I6">
        <v>50</v>
      </c>
      <c r="J6">
        <v>50</v>
      </c>
      <c r="K6">
        <v>50</v>
      </c>
      <c r="L6">
        <v>50</v>
      </c>
      <c r="M6">
        <v>50</v>
      </c>
    </row>
    <row r="7" spans="1:13" x14ac:dyDescent="0.25">
      <c r="A7" s="4" t="s">
        <v>5</v>
      </c>
      <c r="B7" t="s">
        <v>41</v>
      </c>
      <c r="C7" t="s">
        <v>41</v>
      </c>
      <c r="D7" t="s">
        <v>41</v>
      </c>
      <c r="E7" t="s">
        <v>41</v>
      </c>
      <c r="F7" t="s">
        <v>41</v>
      </c>
      <c r="G7" t="s">
        <v>41</v>
      </c>
      <c r="H7" t="s">
        <v>41</v>
      </c>
      <c r="I7" t="s">
        <v>41</v>
      </c>
      <c r="J7" t="s">
        <v>41</v>
      </c>
      <c r="K7" t="s">
        <v>41</v>
      </c>
      <c r="L7" t="s">
        <v>41</v>
      </c>
      <c r="M7" t="s">
        <v>41</v>
      </c>
    </row>
    <row r="8" spans="1:13" x14ac:dyDescent="0.25">
      <c r="A8" s="1" t="s">
        <v>6</v>
      </c>
      <c r="B8">
        <f t="shared" ref="B8:C8" si="1">250-B10</f>
        <v>238</v>
      </c>
      <c r="C8">
        <f t="shared" si="1"/>
        <v>238</v>
      </c>
      <c r="D8">
        <f t="shared" ref="D8:E8" si="2">250-D10</f>
        <v>237</v>
      </c>
      <c r="E8">
        <f t="shared" si="2"/>
        <v>243</v>
      </c>
      <c r="F8">
        <f>250-F10</f>
        <v>240</v>
      </c>
      <c r="G8">
        <f t="shared" ref="G8:K8" si="3">250-G10</f>
        <v>245</v>
      </c>
      <c r="H8">
        <f t="shared" si="3"/>
        <v>246</v>
      </c>
      <c r="I8">
        <f t="shared" si="3"/>
        <v>243</v>
      </c>
      <c r="J8">
        <f t="shared" si="3"/>
        <v>236</v>
      </c>
      <c r="K8">
        <f t="shared" si="3"/>
        <v>228</v>
      </c>
      <c r="L8">
        <f t="shared" ref="L8:M8" si="4">250-L10</f>
        <v>227</v>
      </c>
      <c r="M8">
        <f t="shared" si="4"/>
        <v>221</v>
      </c>
    </row>
    <row r="9" spans="1:13" x14ac:dyDescent="0.25">
      <c r="A9" s="1" t="s">
        <v>19</v>
      </c>
      <c r="B9">
        <f t="shared" ref="B9:C9" si="5">B8/250</f>
        <v>0.95199999999999996</v>
      </c>
      <c r="C9">
        <f t="shared" si="5"/>
        <v>0.95199999999999996</v>
      </c>
      <c r="D9">
        <f>D8/250</f>
        <v>0.94799999999999995</v>
      </c>
      <c r="E9">
        <f t="shared" ref="E9:K9" si="6">E8/250</f>
        <v>0.97199999999999998</v>
      </c>
      <c r="F9">
        <f t="shared" si="6"/>
        <v>0.96</v>
      </c>
      <c r="G9">
        <f t="shared" si="6"/>
        <v>0.98</v>
      </c>
      <c r="H9">
        <f t="shared" si="6"/>
        <v>0.98399999999999999</v>
      </c>
      <c r="I9">
        <f t="shared" si="6"/>
        <v>0.97199999999999998</v>
      </c>
      <c r="J9">
        <f t="shared" si="6"/>
        <v>0.94399999999999995</v>
      </c>
      <c r="K9">
        <f t="shared" si="6"/>
        <v>0.91200000000000003</v>
      </c>
      <c r="L9">
        <f t="shared" ref="L9:M9" si="7">L8/250</f>
        <v>0.90800000000000003</v>
      </c>
      <c r="M9">
        <f t="shared" si="7"/>
        <v>0.88400000000000001</v>
      </c>
    </row>
    <row r="10" spans="1:13" x14ac:dyDescent="0.25">
      <c r="A10" s="1" t="s">
        <v>7</v>
      </c>
      <c r="B10">
        <v>12</v>
      </c>
      <c r="C10">
        <v>12</v>
      </c>
      <c r="D10">
        <v>13</v>
      </c>
      <c r="E10">
        <v>7</v>
      </c>
      <c r="F10">
        <v>10</v>
      </c>
      <c r="G10">
        <v>5</v>
      </c>
      <c r="H10">
        <v>4</v>
      </c>
      <c r="I10">
        <v>7</v>
      </c>
      <c r="J10">
        <v>14</v>
      </c>
      <c r="K10">
        <v>22</v>
      </c>
      <c r="L10">
        <v>23</v>
      </c>
      <c r="M10">
        <v>29</v>
      </c>
    </row>
    <row r="11" spans="1:13" x14ac:dyDescent="0.25">
      <c r="A11" s="1" t="s">
        <v>20</v>
      </c>
      <c r="B11">
        <f t="shared" ref="B11:C11" si="8">B10/250</f>
        <v>4.8000000000000001E-2</v>
      </c>
      <c r="C11">
        <f t="shared" si="8"/>
        <v>4.8000000000000001E-2</v>
      </c>
      <c r="D11">
        <f>D10/250</f>
        <v>5.1999999999999998E-2</v>
      </c>
      <c r="E11">
        <f t="shared" ref="E11:M11" si="9">E10/250</f>
        <v>2.8000000000000001E-2</v>
      </c>
      <c r="F11">
        <f t="shared" si="9"/>
        <v>0.04</v>
      </c>
      <c r="G11">
        <f t="shared" si="9"/>
        <v>0.02</v>
      </c>
      <c r="H11">
        <f t="shared" si="9"/>
        <v>1.6E-2</v>
      </c>
      <c r="I11">
        <f t="shared" si="9"/>
        <v>2.8000000000000001E-2</v>
      </c>
      <c r="J11">
        <f t="shared" si="9"/>
        <v>5.6000000000000001E-2</v>
      </c>
      <c r="K11">
        <f t="shared" si="9"/>
        <v>8.7999999999999995E-2</v>
      </c>
      <c r="L11">
        <f t="shared" si="9"/>
        <v>9.1999999999999998E-2</v>
      </c>
      <c r="M11">
        <f t="shared" si="9"/>
        <v>0.11600000000000001</v>
      </c>
    </row>
    <row r="12" spans="1:13" x14ac:dyDescent="0.25">
      <c r="A12" s="1" t="s">
        <v>8</v>
      </c>
      <c r="B12">
        <v>29</v>
      </c>
      <c r="C12">
        <v>19</v>
      </c>
      <c r="D12">
        <v>35</v>
      </c>
      <c r="E12">
        <v>23</v>
      </c>
      <c r="F12">
        <v>25</v>
      </c>
      <c r="G12">
        <v>31</v>
      </c>
      <c r="H12">
        <v>28</v>
      </c>
      <c r="I12">
        <v>32</v>
      </c>
      <c r="J12">
        <v>37</v>
      </c>
      <c r="K12">
        <v>55</v>
      </c>
      <c r="L12">
        <v>46</v>
      </c>
      <c r="M12">
        <v>71</v>
      </c>
    </row>
    <row r="13" spans="1:13" x14ac:dyDescent="0.25">
      <c r="A13" s="3" t="s">
        <v>21</v>
      </c>
      <c r="B13">
        <f t="shared" ref="B13:C13" si="10">B12/250</f>
        <v>0.11600000000000001</v>
      </c>
      <c r="C13">
        <f t="shared" si="10"/>
        <v>7.5999999999999998E-2</v>
      </c>
      <c r="D13">
        <f>D12/250</f>
        <v>0.14000000000000001</v>
      </c>
      <c r="E13">
        <f t="shared" ref="E13:K13" si="11">E12/250</f>
        <v>9.1999999999999998E-2</v>
      </c>
      <c r="F13">
        <f t="shared" si="11"/>
        <v>0.1</v>
      </c>
      <c r="G13">
        <f t="shared" si="11"/>
        <v>0.124</v>
      </c>
      <c r="H13">
        <f t="shared" si="11"/>
        <v>0.112</v>
      </c>
      <c r="I13">
        <f t="shared" si="11"/>
        <v>0.128</v>
      </c>
      <c r="J13">
        <f t="shared" si="11"/>
        <v>0.14799999999999999</v>
      </c>
      <c r="K13">
        <f t="shared" si="11"/>
        <v>0.22</v>
      </c>
      <c r="L13">
        <f t="shared" ref="L13:M13" si="12">L12/250</f>
        <v>0.184</v>
      </c>
      <c r="M13">
        <f t="shared" si="12"/>
        <v>0.28399999999999997</v>
      </c>
    </row>
    <row r="14" spans="1:13" x14ac:dyDescent="0.25">
      <c r="A14" s="7" t="s">
        <v>42</v>
      </c>
      <c r="B14" s="8">
        <f>B10+B12</f>
        <v>41</v>
      </c>
      <c r="C14" s="8">
        <f t="shared" ref="C14:M14" si="13">C10+C12</f>
        <v>31</v>
      </c>
      <c r="D14" s="8">
        <f t="shared" si="13"/>
        <v>48</v>
      </c>
      <c r="E14" s="8">
        <f t="shared" si="13"/>
        <v>30</v>
      </c>
      <c r="F14" s="8">
        <f t="shared" si="13"/>
        <v>35</v>
      </c>
      <c r="G14" s="8">
        <f t="shared" si="13"/>
        <v>36</v>
      </c>
      <c r="H14" s="8">
        <f t="shared" si="13"/>
        <v>32</v>
      </c>
      <c r="I14" s="8">
        <f t="shared" si="13"/>
        <v>39</v>
      </c>
      <c r="J14" s="8">
        <f t="shared" si="13"/>
        <v>51</v>
      </c>
      <c r="K14" s="8">
        <f t="shared" si="13"/>
        <v>77</v>
      </c>
      <c r="L14" s="8">
        <f t="shared" si="13"/>
        <v>69</v>
      </c>
      <c r="M14" s="8">
        <f t="shared" si="13"/>
        <v>100</v>
      </c>
    </row>
    <row r="15" spans="1:13" x14ac:dyDescent="0.25">
      <c r="A15" s="9" t="s">
        <v>22</v>
      </c>
      <c r="B15" s="8">
        <f t="shared" ref="B15:C15" si="14">(B12+B10)/250</f>
        <v>0.16400000000000001</v>
      </c>
      <c r="C15" s="8">
        <f t="shared" si="14"/>
        <v>0.124</v>
      </c>
      <c r="D15" s="8">
        <f>(D12+D10)/250</f>
        <v>0.192</v>
      </c>
      <c r="E15" s="8">
        <f t="shared" ref="E15:K15" si="15">(E12+E10)/250</f>
        <v>0.12</v>
      </c>
      <c r="F15" s="8">
        <f t="shared" si="15"/>
        <v>0.14000000000000001</v>
      </c>
      <c r="G15" s="8">
        <f t="shared" si="15"/>
        <v>0.14399999999999999</v>
      </c>
      <c r="H15" s="8">
        <f t="shared" si="15"/>
        <v>0.128</v>
      </c>
      <c r="I15" s="8">
        <f t="shared" si="15"/>
        <v>0.156</v>
      </c>
      <c r="J15" s="8">
        <f t="shared" si="15"/>
        <v>0.20399999999999999</v>
      </c>
      <c r="K15" s="8">
        <f t="shared" si="15"/>
        <v>0.308</v>
      </c>
      <c r="L15" s="8">
        <f t="shared" ref="L15:M15" si="16">(L12+L10)/250</f>
        <v>0.27600000000000002</v>
      </c>
      <c r="M15" s="8">
        <f t="shared" si="16"/>
        <v>0.4</v>
      </c>
    </row>
    <row r="16" spans="1:13" x14ac:dyDescent="0.25">
      <c r="A16" s="9" t="s">
        <v>24</v>
      </c>
      <c r="B16" s="8">
        <v>236</v>
      </c>
      <c r="C16" s="8">
        <v>238</v>
      </c>
      <c r="D16" s="8">
        <v>237</v>
      </c>
      <c r="E16" s="8">
        <v>243</v>
      </c>
      <c r="F16" s="8">
        <v>240</v>
      </c>
      <c r="G16" s="8">
        <v>243</v>
      </c>
      <c r="H16" s="8">
        <v>244</v>
      </c>
      <c r="I16" s="8">
        <v>243</v>
      </c>
      <c r="J16" s="8">
        <v>236</v>
      </c>
      <c r="K16" s="8">
        <v>222</v>
      </c>
      <c r="L16" s="8">
        <v>227</v>
      </c>
      <c r="M16" s="8">
        <v>214</v>
      </c>
    </row>
    <row r="17" spans="1:13" x14ac:dyDescent="0.25">
      <c r="A17" s="9" t="s">
        <v>23</v>
      </c>
      <c r="B17" s="8">
        <f t="shared" ref="B17:C17" si="17">B16/250</f>
        <v>0.94399999999999995</v>
      </c>
      <c r="C17" s="8">
        <f t="shared" si="17"/>
        <v>0.95199999999999996</v>
      </c>
      <c r="D17" s="8">
        <f>D16/250</f>
        <v>0.94799999999999995</v>
      </c>
      <c r="E17" s="8">
        <f t="shared" ref="E17:M17" si="18">E16/250</f>
        <v>0.97199999999999998</v>
      </c>
      <c r="F17" s="8">
        <f t="shared" si="18"/>
        <v>0.96</v>
      </c>
      <c r="G17" s="8">
        <f t="shared" si="18"/>
        <v>0.97199999999999998</v>
      </c>
      <c r="H17" s="8">
        <f t="shared" si="18"/>
        <v>0.97599999999999998</v>
      </c>
      <c r="I17" s="8">
        <f t="shared" si="18"/>
        <v>0.97199999999999998</v>
      </c>
      <c r="J17" s="8">
        <f t="shared" si="18"/>
        <v>0.94399999999999995</v>
      </c>
      <c r="K17" s="8">
        <f t="shared" si="18"/>
        <v>0.88800000000000001</v>
      </c>
      <c r="L17" s="8">
        <f t="shared" si="18"/>
        <v>0.90800000000000003</v>
      </c>
      <c r="M17" s="8">
        <f t="shared" si="18"/>
        <v>0.85599999999999998</v>
      </c>
    </row>
    <row r="18" spans="1:13" x14ac:dyDescent="0.25">
      <c r="A18" s="10" t="s">
        <v>9</v>
      </c>
      <c r="B18" s="8">
        <v>2</v>
      </c>
      <c r="C18" s="8">
        <v>1</v>
      </c>
      <c r="D18" s="8">
        <v>1</v>
      </c>
      <c r="E18" s="8">
        <v>1</v>
      </c>
      <c r="F18" s="8">
        <v>1</v>
      </c>
      <c r="G18" s="8">
        <v>2</v>
      </c>
      <c r="H18" s="8">
        <v>2</v>
      </c>
      <c r="I18" s="8">
        <v>1</v>
      </c>
      <c r="J18" s="8">
        <v>1</v>
      </c>
      <c r="K18" s="8">
        <v>4</v>
      </c>
      <c r="L18" s="8">
        <v>1</v>
      </c>
      <c r="M18" s="8">
        <v>4</v>
      </c>
    </row>
    <row r="19" spans="1:13" x14ac:dyDescent="0.25">
      <c r="A19" s="9" t="s">
        <v>10</v>
      </c>
      <c r="B19" s="8">
        <v>2262</v>
      </c>
      <c r="C19" s="8">
        <v>2292</v>
      </c>
      <c r="D19" s="8">
        <v>1822</v>
      </c>
      <c r="E19" s="8">
        <v>1914</v>
      </c>
      <c r="F19" s="8">
        <v>2576</v>
      </c>
      <c r="G19" s="8">
        <v>2402</v>
      </c>
      <c r="H19" s="8">
        <v>2224</v>
      </c>
      <c r="I19" s="8">
        <v>2250</v>
      </c>
      <c r="J19" s="8">
        <v>1692</v>
      </c>
      <c r="K19" s="8">
        <v>1370</v>
      </c>
      <c r="L19" s="8">
        <v>1280</v>
      </c>
      <c r="M19" s="8">
        <v>970</v>
      </c>
    </row>
    <row r="20" spans="1:13" x14ac:dyDescent="0.25">
      <c r="A20" s="9" t="s">
        <v>11</v>
      </c>
      <c r="B20" s="8">
        <v>382</v>
      </c>
      <c r="C20" s="8">
        <v>400</v>
      </c>
      <c r="D20" s="8">
        <v>272</v>
      </c>
      <c r="E20" s="8">
        <v>242</v>
      </c>
      <c r="F20" s="8">
        <v>330</v>
      </c>
      <c r="G20" s="8">
        <v>312</v>
      </c>
      <c r="H20" s="8">
        <v>296</v>
      </c>
      <c r="I20" s="8">
        <v>226</v>
      </c>
      <c r="J20" s="8">
        <v>166</v>
      </c>
      <c r="K20" s="8">
        <v>122</v>
      </c>
      <c r="L20" s="8">
        <v>84</v>
      </c>
      <c r="M20" s="8">
        <v>48</v>
      </c>
    </row>
    <row r="21" spans="1:13" x14ac:dyDescent="0.25">
      <c r="A21" s="9" t="s">
        <v>12</v>
      </c>
      <c r="B21" s="8">
        <v>3.5999999999999997E-2</v>
      </c>
      <c r="C21" s="8">
        <v>3.6999999999999998E-2</v>
      </c>
      <c r="D21" s="8">
        <v>2.9000000000000001E-2</v>
      </c>
      <c r="E21" s="8">
        <v>3.1E-2</v>
      </c>
      <c r="F21" s="8">
        <v>4.1000000000000002E-2</v>
      </c>
      <c r="G21" s="8">
        <v>3.9E-2</v>
      </c>
      <c r="H21" s="8">
        <v>3.5999999999999997E-2</v>
      </c>
      <c r="I21" s="8">
        <v>3.5999999999999997E-2</v>
      </c>
      <c r="J21" s="8">
        <v>2.7E-2</v>
      </c>
      <c r="K21" s="8">
        <v>2.1999999999999999E-2</v>
      </c>
      <c r="L21" s="8">
        <v>2.1000000000000001E-2</v>
      </c>
      <c r="M21" s="8">
        <v>1.6E-2</v>
      </c>
    </row>
    <row r="22" spans="1:13" x14ac:dyDescent="0.25">
      <c r="A22" s="10" t="s">
        <v>13</v>
      </c>
      <c r="B22" s="8">
        <v>128</v>
      </c>
      <c r="C22" s="8">
        <v>144</v>
      </c>
      <c r="D22" s="8">
        <v>76</v>
      </c>
      <c r="E22" s="8">
        <v>62</v>
      </c>
      <c r="F22" s="8">
        <v>102</v>
      </c>
      <c r="G22" s="8">
        <v>96</v>
      </c>
      <c r="H22" s="8">
        <v>89</v>
      </c>
      <c r="I22" s="8">
        <v>66</v>
      </c>
      <c r="J22" s="8">
        <v>32</v>
      </c>
      <c r="K22" s="8">
        <v>13</v>
      </c>
      <c r="L22" s="8">
        <v>8</v>
      </c>
      <c r="M22" s="8">
        <v>5</v>
      </c>
    </row>
    <row r="23" spans="1:13" x14ac:dyDescent="0.25">
      <c r="A23" s="9" t="s">
        <v>14</v>
      </c>
      <c r="B23" s="8">
        <v>7</v>
      </c>
      <c r="C23" s="8">
        <v>8</v>
      </c>
      <c r="D23" s="8">
        <v>7</v>
      </c>
      <c r="E23" s="8">
        <v>8</v>
      </c>
      <c r="F23" s="8">
        <v>7</v>
      </c>
      <c r="G23" s="8">
        <v>7</v>
      </c>
      <c r="H23" s="8">
        <v>6</v>
      </c>
      <c r="I23" s="8">
        <v>7</v>
      </c>
      <c r="J23" s="8">
        <v>8</v>
      </c>
      <c r="K23" s="8">
        <v>11</v>
      </c>
      <c r="L23" s="8">
        <v>8</v>
      </c>
      <c r="M23" s="8">
        <v>10</v>
      </c>
    </row>
    <row r="24" spans="1:13" x14ac:dyDescent="0.25">
      <c r="A24" s="9" t="s">
        <v>27</v>
      </c>
      <c r="B24" s="8">
        <v>2.8410000000000002</v>
      </c>
      <c r="C24" s="8">
        <v>2.843</v>
      </c>
      <c r="D24" s="8">
        <v>3.09</v>
      </c>
      <c r="E24" s="8">
        <v>3.05</v>
      </c>
      <c r="F24" s="8">
        <v>2.7490000000000001</v>
      </c>
      <c r="G24" s="8">
        <v>2.8969999999999998</v>
      </c>
      <c r="H24" s="8">
        <v>2.9359999999999999</v>
      </c>
      <c r="I24" s="8">
        <v>2.9529999999999998</v>
      </c>
      <c r="J24" s="8">
        <v>3.2029999999999998</v>
      </c>
      <c r="K24" s="8">
        <v>3.44</v>
      </c>
      <c r="L24" s="8">
        <v>3.536</v>
      </c>
      <c r="M24" s="8">
        <v>4.0350000000000001</v>
      </c>
    </row>
    <row r="25" spans="1:13" x14ac:dyDescent="0.25">
      <c r="A25" s="9" t="s">
        <v>28</v>
      </c>
      <c r="B25" s="8">
        <v>9.048</v>
      </c>
      <c r="C25" s="8">
        <v>9.1679999999999993</v>
      </c>
      <c r="D25" s="8">
        <v>7.2880000000000003</v>
      </c>
      <c r="E25" s="8">
        <v>7.6559999999999997</v>
      </c>
      <c r="F25" s="8">
        <v>10.304</v>
      </c>
      <c r="G25" s="8">
        <v>9.6080000000000005</v>
      </c>
      <c r="H25" s="8">
        <v>8.8960000000000008</v>
      </c>
      <c r="I25" s="8">
        <v>9</v>
      </c>
      <c r="J25" s="8">
        <v>6.7679999999999998</v>
      </c>
      <c r="K25" s="8">
        <v>5.48</v>
      </c>
      <c r="L25" s="8">
        <v>5.12</v>
      </c>
      <c r="M25" s="8">
        <v>3.88</v>
      </c>
    </row>
    <row r="26" spans="1:13" x14ac:dyDescent="0.25">
      <c r="A26" s="9" t="s">
        <v>29</v>
      </c>
      <c r="B26" s="8">
        <f>2260/B16</f>
        <v>9.5762711864406782</v>
      </c>
      <c r="C26" s="8">
        <f>2292/C16</f>
        <v>9.6302521008403357</v>
      </c>
      <c r="D26" s="8">
        <f>1822/D16</f>
        <v>7.6877637130801686</v>
      </c>
      <c r="E26" s="8">
        <f>1914/E16</f>
        <v>7.8765432098765435</v>
      </c>
      <c r="F26" s="8">
        <f>2576/F16</f>
        <v>10.733333333333333</v>
      </c>
      <c r="G26" s="8">
        <f>2400/G16</f>
        <v>9.8765432098765427</v>
      </c>
      <c r="H26" s="8">
        <f>2222/H16</f>
        <v>9.1065573770491799</v>
      </c>
      <c r="I26" s="8">
        <f>2250/I16</f>
        <v>9.2592592592592595</v>
      </c>
      <c r="J26" s="8">
        <f>1692/J16</f>
        <v>7.1694915254237293</v>
      </c>
      <c r="K26" s="8">
        <f>1364/K16</f>
        <v>6.1441441441441444</v>
      </c>
      <c r="L26" s="8">
        <f>1280/L16</f>
        <v>5.6387665198237888</v>
      </c>
      <c r="M26" s="8">
        <f>962/M16</f>
        <v>4.4953271028037385</v>
      </c>
    </row>
    <row r="27" spans="1:13" x14ac:dyDescent="0.25">
      <c r="A27" s="9" t="s">
        <v>30</v>
      </c>
      <c r="B27" s="8">
        <v>5.931</v>
      </c>
      <c r="C27" s="8">
        <v>6.7839999999999998</v>
      </c>
      <c r="D27" s="8">
        <v>6.2629999999999999</v>
      </c>
      <c r="E27" s="8">
        <v>10.026</v>
      </c>
      <c r="F27" s="8">
        <v>7.8940000000000001</v>
      </c>
      <c r="G27" s="8">
        <v>10.101000000000001</v>
      </c>
      <c r="H27" s="8">
        <v>11.183999999999999</v>
      </c>
      <c r="I27" s="8">
        <v>10.122999999999999</v>
      </c>
      <c r="J27" s="8">
        <v>5.859</v>
      </c>
      <c r="K27" s="8">
        <v>3.1360000000000001</v>
      </c>
      <c r="L27" s="8">
        <v>3.8029999999999999</v>
      </c>
      <c r="M27" s="8">
        <v>2.4590000000000001</v>
      </c>
    </row>
    <row r="28" spans="1:13" x14ac:dyDescent="0.25">
      <c r="A28" s="10" t="s">
        <v>26</v>
      </c>
      <c r="B28" s="8">
        <v>204.244</v>
      </c>
      <c r="C28" s="8">
        <v>207.87200000000001</v>
      </c>
      <c r="D28" s="8">
        <v>233.77199999999999</v>
      </c>
      <c r="E28" s="8">
        <v>241.08</v>
      </c>
      <c r="F28" s="8">
        <v>200.65199999999999</v>
      </c>
      <c r="G28" s="8">
        <v>223.13200000000001</v>
      </c>
      <c r="H28" s="8">
        <v>229.58799999999999</v>
      </c>
      <c r="I28" s="8">
        <v>229.64400000000001</v>
      </c>
      <c r="J28" s="8">
        <v>244.39599999999999</v>
      </c>
      <c r="K28" s="8">
        <v>239.42400000000001</v>
      </c>
      <c r="L28" s="8">
        <v>260.22800000000001</v>
      </c>
      <c r="M28" s="8">
        <v>276.78399999999999</v>
      </c>
    </row>
    <row r="29" spans="1:13" x14ac:dyDescent="0.25">
      <c r="A29" s="1" t="s">
        <v>3</v>
      </c>
      <c r="D29">
        <v>1094</v>
      </c>
      <c r="E29">
        <v>1063</v>
      </c>
      <c r="F29">
        <v>1054</v>
      </c>
      <c r="G29">
        <v>996</v>
      </c>
      <c r="H29">
        <v>930</v>
      </c>
      <c r="I29">
        <v>1009</v>
      </c>
      <c r="J29">
        <v>1100</v>
      </c>
      <c r="K29">
        <v>1214</v>
      </c>
      <c r="L29">
        <v>2290</v>
      </c>
      <c r="M29">
        <v>2401</v>
      </c>
    </row>
    <row r="30" spans="1:13" x14ac:dyDescent="0.25">
      <c r="A30" s="1" t="s">
        <v>15</v>
      </c>
      <c r="D30">
        <v>532</v>
      </c>
      <c r="E30">
        <v>582</v>
      </c>
      <c r="F30">
        <v>647</v>
      </c>
      <c r="G30">
        <v>614</v>
      </c>
      <c r="H30">
        <v>573</v>
      </c>
      <c r="I30">
        <v>536</v>
      </c>
      <c r="J30">
        <v>504</v>
      </c>
      <c r="K30">
        <v>421</v>
      </c>
      <c r="L30">
        <v>419</v>
      </c>
      <c r="M30">
        <v>364</v>
      </c>
    </row>
    <row r="31" spans="1:13" x14ac:dyDescent="0.25">
      <c r="A31" s="1" t="s">
        <v>25</v>
      </c>
      <c r="D31">
        <v>176</v>
      </c>
      <c r="E31">
        <v>168</v>
      </c>
      <c r="F31">
        <v>234</v>
      </c>
      <c r="G31">
        <v>232</v>
      </c>
      <c r="H31">
        <v>213</v>
      </c>
      <c r="I31">
        <v>211</v>
      </c>
      <c r="J31">
        <v>150</v>
      </c>
      <c r="K31">
        <v>110</v>
      </c>
      <c r="L31">
        <v>101</v>
      </c>
      <c r="M31">
        <v>64</v>
      </c>
    </row>
    <row r="32" spans="1:13" x14ac:dyDescent="0.25">
      <c r="A32" s="1" t="s">
        <v>16</v>
      </c>
      <c r="D32">
        <v>0.48628884826325403</v>
      </c>
      <c r="E32">
        <v>0.54750705550329304</v>
      </c>
      <c r="F32">
        <v>0.61385199240986699</v>
      </c>
      <c r="G32">
        <v>0.61646586345381504</v>
      </c>
      <c r="H32">
        <v>0.61612903225806404</v>
      </c>
      <c r="I32">
        <v>0.53121902874132798</v>
      </c>
      <c r="J32">
        <v>0.45818181818181802</v>
      </c>
      <c r="K32">
        <v>0.34678747940691901</v>
      </c>
      <c r="L32">
        <v>0.18296943231441001</v>
      </c>
      <c r="M32">
        <v>0.15160349854227401</v>
      </c>
    </row>
    <row r="33" spans="1:13" x14ac:dyDescent="0.25">
      <c r="A33" s="1" t="s">
        <v>17</v>
      </c>
      <c r="D33">
        <v>0.160877513711152</v>
      </c>
      <c r="E33">
        <v>0.158043273753528</v>
      </c>
      <c r="F33">
        <v>0.22201138519924099</v>
      </c>
      <c r="G33">
        <v>0.232931726907631</v>
      </c>
      <c r="H33">
        <v>0.22903225806451599</v>
      </c>
      <c r="I33">
        <v>0.20911793855302299</v>
      </c>
      <c r="J33">
        <v>0.13636363636363599</v>
      </c>
      <c r="K33">
        <v>9.0609555189456306E-2</v>
      </c>
      <c r="L33">
        <v>4.41048034934498E-2</v>
      </c>
      <c r="M33">
        <v>2.6655560183257002E-2</v>
      </c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A2" sqref="A2"/>
    </sheetView>
  </sheetViews>
  <sheetFormatPr defaultColWidth="8.85546875" defaultRowHeight="15" x14ac:dyDescent="0.25"/>
  <cols>
    <col min="1" max="10" width="20.7109375" customWidth="1"/>
  </cols>
  <sheetData>
    <row r="1" spans="1:10" x14ac:dyDescent="0.25">
      <c r="A1" t="s">
        <v>43</v>
      </c>
    </row>
    <row r="2" spans="1:10" ht="45" x14ac:dyDescent="0.25">
      <c r="A2" t="s">
        <v>31</v>
      </c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s="6" t="s">
        <v>39</v>
      </c>
      <c r="J2" t="s">
        <v>40</v>
      </c>
    </row>
    <row r="3" spans="1:10" x14ac:dyDescent="0.25">
      <c r="A3">
        <v>1962</v>
      </c>
      <c r="B3">
        <v>50</v>
      </c>
      <c r="C3">
        <v>132</v>
      </c>
      <c r="D3">
        <v>1</v>
      </c>
      <c r="E3">
        <v>21</v>
      </c>
      <c r="F3">
        <v>14</v>
      </c>
      <c r="G3">
        <v>1</v>
      </c>
      <c r="H3">
        <v>2</v>
      </c>
      <c r="I3">
        <v>5</v>
      </c>
      <c r="J3">
        <v>24</v>
      </c>
    </row>
    <row r="4" spans="1:10" x14ac:dyDescent="0.25">
      <c r="A4">
        <v>1966</v>
      </c>
      <c r="B4">
        <v>50</v>
      </c>
      <c r="C4">
        <v>135</v>
      </c>
      <c r="D4">
        <v>1</v>
      </c>
      <c r="E4">
        <v>18</v>
      </c>
      <c r="F4">
        <v>13</v>
      </c>
      <c r="G4">
        <v>1</v>
      </c>
      <c r="H4">
        <v>4</v>
      </c>
      <c r="I4">
        <v>8</v>
      </c>
      <c r="J4">
        <v>20</v>
      </c>
    </row>
    <row r="5" spans="1:10" x14ac:dyDescent="0.25">
      <c r="A5">
        <v>1974</v>
      </c>
      <c r="B5">
        <v>50</v>
      </c>
      <c r="C5">
        <v>136</v>
      </c>
      <c r="D5">
        <v>1</v>
      </c>
      <c r="E5">
        <v>18</v>
      </c>
      <c r="F5">
        <v>6</v>
      </c>
      <c r="G5">
        <v>3</v>
      </c>
      <c r="H5">
        <v>6</v>
      </c>
      <c r="I5">
        <v>7</v>
      </c>
      <c r="J5">
        <v>23</v>
      </c>
    </row>
    <row r="6" spans="1:10" x14ac:dyDescent="0.25">
      <c r="A6">
        <v>1978</v>
      </c>
      <c r="B6">
        <v>50</v>
      </c>
      <c r="C6">
        <v>139</v>
      </c>
      <c r="D6">
        <v>0</v>
      </c>
      <c r="E6">
        <v>16</v>
      </c>
      <c r="F6">
        <v>6</v>
      </c>
      <c r="G6">
        <v>3</v>
      </c>
      <c r="H6">
        <v>7</v>
      </c>
      <c r="I6">
        <v>7</v>
      </c>
      <c r="J6">
        <v>22</v>
      </c>
    </row>
    <row r="7" spans="1:10" x14ac:dyDescent="0.25">
      <c r="A7">
        <v>1982</v>
      </c>
      <c r="B7">
        <v>50</v>
      </c>
      <c r="C7">
        <v>136</v>
      </c>
      <c r="D7">
        <v>1</v>
      </c>
      <c r="E7">
        <v>24</v>
      </c>
      <c r="F7">
        <v>6</v>
      </c>
      <c r="G7">
        <v>8</v>
      </c>
      <c r="H7">
        <v>14</v>
      </c>
      <c r="I7">
        <v>9</v>
      </c>
      <c r="J7">
        <v>2</v>
      </c>
    </row>
    <row r="8" spans="1:10" x14ac:dyDescent="0.25">
      <c r="A8">
        <v>1986</v>
      </c>
      <c r="B8">
        <v>50</v>
      </c>
      <c r="C8">
        <v>140</v>
      </c>
      <c r="D8">
        <v>0</v>
      </c>
      <c r="E8">
        <v>17</v>
      </c>
      <c r="F8">
        <v>6</v>
      </c>
      <c r="G8">
        <v>7</v>
      </c>
      <c r="H8">
        <v>18</v>
      </c>
      <c r="I8">
        <v>10</v>
      </c>
      <c r="J8">
        <v>2</v>
      </c>
    </row>
    <row r="9" spans="1:10" x14ac:dyDescent="0.25">
      <c r="A9">
        <v>1990</v>
      </c>
      <c r="B9">
        <v>50</v>
      </c>
      <c r="C9">
        <v>140</v>
      </c>
      <c r="D9">
        <v>0</v>
      </c>
      <c r="E9">
        <v>17</v>
      </c>
      <c r="F9">
        <v>7</v>
      </c>
      <c r="G9">
        <v>7</v>
      </c>
      <c r="H9">
        <v>16</v>
      </c>
      <c r="I9">
        <v>12</v>
      </c>
      <c r="J9">
        <v>1</v>
      </c>
    </row>
    <row r="10" spans="1:10" x14ac:dyDescent="0.25">
      <c r="A10">
        <v>1994</v>
      </c>
      <c r="B10">
        <v>50</v>
      </c>
      <c r="C10">
        <v>140</v>
      </c>
      <c r="D10">
        <v>1</v>
      </c>
      <c r="E10">
        <v>15</v>
      </c>
      <c r="F10">
        <v>7</v>
      </c>
      <c r="G10">
        <v>8</v>
      </c>
      <c r="H10">
        <v>14</v>
      </c>
      <c r="I10">
        <v>12</v>
      </c>
      <c r="J10">
        <v>3</v>
      </c>
    </row>
    <row r="11" spans="1:10" x14ac:dyDescent="0.25">
      <c r="A11">
        <v>1999</v>
      </c>
      <c r="B11">
        <v>50</v>
      </c>
      <c r="C11">
        <v>140</v>
      </c>
      <c r="D11">
        <v>0</v>
      </c>
      <c r="E11">
        <v>10</v>
      </c>
      <c r="F11">
        <v>4</v>
      </c>
      <c r="G11">
        <v>4</v>
      </c>
      <c r="H11">
        <v>9</v>
      </c>
      <c r="I11">
        <v>19</v>
      </c>
      <c r="J11">
        <v>14</v>
      </c>
    </row>
    <row r="12" spans="1:10" x14ac:dyDescent="0.25">
      <c r="A12">
        <v>2003</v>
      </c>
      <c r="B12">
        <v>50</v>
      </c>
      <c r="C12">
        <v>142</v>
      </c>
      <c r="D12">
        <v>0</v>
      </c>
      <c r="E12">
        <v>8</v>
      </c>
      <c r="F12">
        <v>3</v>
      </c>
      <c r="G12">
        <v>5</v>
      </c>
      <c r="H12">
        <v>5</v>
      </c>
      <c r="I12">
        <v>19</v>
      </c>
      <c r="J12">
        <v>18</v>
      </c>
    </row>
    <row r="13" spans="1:10" x14ac:dyDescent="0.25">
      <c r="A13">
        <v>2005</v>
      </c>
      <c r="B13">
        <v>50</v>
      </c>
      <c r="C13">
        <v>141</v>
      </c>
      <c r="D13">
        <v>0</v>
      </c>
      <c r="E13">
        <v>11</v>
      </c>
      <c r="F13">
        <v>4</v>
      </c>
      <c r="G13">
        <v>7</v>
      </c>
      <c r="H13">
        <v>8</v>
      </c>
      <c r="I13">
        <v>11</v>
      </c>
      <c r="J13">
        <v>18</v>
      </c>
    </row>
    <row r="14" spans="1:10" x14ac:dyDescent="0.25">
      <c r="A14">
        <v>2010</v>
      </c>
      <c r="B14">
        <v>50</v>
      </c>
      <c r="C14">
        <v>141</v>
      </c>
      <c r="D14">
        <v>1</v>
      </c>
      <c r="E14">
        <v>15</v>
      </c>
      <c r="F14">
        <v>3</v>
      </c>
      <c r="G14">
        <v>5</v>
      </c>
      <c r="H14">
        <v>7</v>
      </c>
      <c r="I14">
        <v>10</v>
      </c>
      <c r="J14">
        <v>18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ColWidth="11.42578125" defaultRowHeight="15" x14ac:dyDescent="0.25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summary</vt:lpstr>
      <vt:lpstr>sample composition</vt:lpstr>
      <vt:lpstr>Feuil1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Todd</dc:creator>
  <cp:lastModifiedBy>Bierman, W.L.</cp:lastModifiedBy>
  <dcterms:created xsi:type="dcterms:W3CDTF">2012-04-14T22:43:54Z</dcterms:created>
  <dcterms:modified xsi:type="dcterms:W3CDTF">2015-06-12T13:07:19Z</dcterms:modified>
</cp:coreProperties>
</file>